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10"/>
  </bookViews>
  <sheets>
    <sheet name="Смета 2022" sheetId="4" r:id="rId1"/>
    <sheet name="Лист1" sheetId="7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<sst xmlns="http://schemas.openxmlformats.org/spreadsheetml/2006/main" count="100" uniqueCount="89">
  <si>
    <t xml:space="preserve"> ПРИХОДНО-РАСХОДНАЯ СМЕТА СНТ "ВЕРХОВЬЕ" НА ПЕРИОД 2024 г</t>
  </si>
  <si>
    <t>1.</t>
  </si>
  <si>
    <t>Поступление денежных средств:</t>
  </si>
  <si>
    <t>В месяц</t>
  </si>
  <si>
    <t>В год</t>
  </si>
  <si>
    <t>Пояснения</t>
  </si>
  <si>
    <t>1.1.</t>
  </si>
  <si>
    <t>Членские взносы</t>
  </si>
  <si>
    <t>370 уч*1300,00</t>
  </si>
  <si>
    <t>1.2.</t>
  </si>
  <si>
    <t>Плата за пользование инфраструктурой</t>
  </si>
  <si>
    <t>170 уч*1300,00</t>
  </si>
  <si>
    <t>Итого</t>
  </si>
  <si>
    <t>РАСХОДЫ</t>
  </si>
  <si>
    <t>Расходы по управлению</t>
  </si>
  <si>
    <t>Фонд оплаты труда председателя</t>
  </si>
  <si>
    <t>1.2</t>
  </si>
  <si>
    <t xml:space="preserve">Расходы на мобильную связь  </t>
  </si>
  <si>
    <t>1.3.</t>
  </si>
  <si>
    <t>Бухгалтерское обслуживание</t>
  </si>
  <si>
    <t>1.4.</t>
  </si>
  <si>
    <t xml:space="preserve">Бухгалтерское программное обеспечение 
</t>
  </si>
  <si>
    <t>1.5</t>
  </si>
  <si>
    <t>Расчетно-кассовое обслуживание</t>
  </si>
  <si>
    <t>1.6</t>
  </si>
  <si>
    <t>Юридические услуги</t>
  </si>
  <si>
    <t>1.7</t>
  </si>
  <si>
    <t>Судебные расходы</t>
  </si>
  <si>
    <t>1.8</t>
  </si>
  <si>
    <t>Услуги по делопроизводству</t>
  </si>
  <si>
    <t>1.9</t>
  </si>
  <si>
    <t xml:space="preserve">Почтовые и канцелярские расходы, хозтовары для офиса </t>
  </si>
  <si>
    <t>1.10</t>
  </si>
  <si>
    <t>Обслуживание АХК</t>
  </si>
  <si>
    <t>1.11</t>
  </si>
  <si>
    <t>Расходы на ГСМ</t>
  </si>
  <si>
    <t>2.</t>
  </si>
  <si>
    <t>Расходы, связанные с содержанием имущества общего пользования товарищества</t>
  </si>
  <si>
    <t>2.1.</t>
  </si>
  <si>
    <t>Обслуживание электросетевого хозяйства СНТ</t>
  </si>
  <si>
    <t>2.2.</t>
  </si>
  <si>
    <t>Расходы по ремонту и обслуживанию шлагбаумов ( в том числе материалы)</t>
  </si>
  <si>
    <t>3.</t>
  </si>
  <si>
    <t>РАСХОДЫ, СВЯЗАННЫЕ С ОСУЩЕСТВЛЕНИЕМ РАСЧЕТОВ С ОРГАНИЗАЦИЯМИ ( ЭЛЕКТРОЭНЕРГИЯ)</t>
  </si>
  <si>
    <t>3.1.</t>
  </si>
  <si>
    <t>Расходы на уличное освещение (по показаниям эл/счетчиков)                                          Расходы на освещение и функционирование въездных групп                                             Расходы на электропитание видеокамер</t>
  </si>
  <si>
    <t>3.2.</t>
  </si>
  <si>
    <t xml:space="preserve">Расходы по энергообеспечению АХК ,складов и питание ретрансляционной вышки (интернет) ( по показаниям эл/счетчиков ) </t>
  </si>
  <si>
    <t>4.</t>
  </si>
  <si>
    <t>Расходы, связанные с осуществлением расчетов с оператором по обращению с твердыми коммунальными 
отходами, региональным оператором по обращению с твердыми коммунальными отходами на основании 
договоров, заключенных товариществом с этими организациями</t>
  </si>
  <si>
    <t>4.1.</t>
  </si>
  <si>
    <t>Вывоз ТБО</t>
  </si>
  <si>
    <t>5.</t>
  </si>
  <si>
    <t>Расходы, связанные с благоустройством земельных участков общего назначения</t>
  </si>
  <si>
    <t>5.1.</t>
  </si>
  <si>
    <t>Расходы по оплате услуг, связанных с благоустройством общественных территорий. Покос травы, уничтожение борщевика,уборка мусора, ремонт игровых и спортивных площадок, зон отдыха, текущий ремонт основных средств. Очистка от снега площадок, въездных групп, дорог ОП,игровых площадок.</t>
  </si>
  <si>
    <t>5.2.</t>
  </si>
  <si>
    <t>Расходы, связанные с эксплуатацией УАЗ (ГСМ, уборка улиц СНТ от снега, обслуживание и ремонт)</t>
  </si>
  <si>
    <t>5.3</t>
  </si>
  <si>
    <t>Расходы, связанные с эксплуатацией и приобретением мелкой техники (триммер,газонокосилка, бензопила, мотоблок УГРА, виброплита, снегоуборщик и прочее) Ремонт и обслуживание.</t>
  </si>
  <si>
    <t>5.4</t>
  </si>
  <si>
    <t>Расходные материалы, используемые для благоустройства территорий ОП, ремонта и обслуживания основных средств. Аренда спецтехники для благоустройства территорий ОП</t>
  </si>
  <si>
    <t>5.5</t>
  </si>
  <si>
    <t>Приобретение оборудования для благоустройства общественных территорий</t>
  </si>
  <si>
    <t>5.6</t>
  </si>
  <si>
    <t>Аренда тяжелой снегоуборочной техники</t>
  </si>
  <si>
    <t>5.7</t>
  </si>
  <si>
    <t>Подсыпка, ремонт  дорог общего пользования асфальтовой крошкой. Аренда тяжелой техники.</t>
  </si>
  <si>
    <t>6.</t>
  </si>
  <si>
    <t>Расходы, связанные с охраной территории СНТ</t>
  </si>
  <si>
    <t>6.1.</t>
  </si>
  <si>
    <t>Сторожевая охрана</t>
  </si>
  <si>
    <t>6.2.</t>
  </si>
  <si>
    <t>Расходы на мобильную связь</t>
  </si>
  <si>
    <t>6.3</t>
  </si>
  <si>
    <t>Обслуживание видеокамер</t>
  </si>
  <si>
    <t>7.</t>
  </si>
  <si>
    <t>Расходы, связанные с уплатой налогов СНТ</t>
  </si>
  <si>
    <t>7.1.</t>
  </si>
  <si>
    <t>Земельный налог</t>
  </si>
  <si>
    <t>7.2.</t>
  </si>
  <si>
    <t>УСН</t>
  </si>
  <si>
    <t>7.3</t>
  </si>
  <si>
    <t>Налоги на ФОТ</t>
  </si>
  <si>
    <t>7.4</t>
  </si>
  <si>
    <t>Транспортный налог (УАЗ)</t>
  </si>
  <si>
    <t>7.5</t>
  </si>
  <si>
    <t>Налог на имущество общего пользования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</si>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</sst>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9">
    <font>
      <sz val="11"/>
      <color theme="1"/>
      <name val="Calibri"/>
      <charset val="134"/>
      <scheme val="minor"/>
    </font>
    <font>
      <i/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2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6" borderId="28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7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0" fillId="2" borderId="0" xfId="0" applyNumberFormat="1" applyFill="1"/>
    <xf numFmtId="0" fontId="0" fillId="2" borderId="0" xfId="0" applyFill="1"/>
    <xf numFmtId="180" fontId="0" fillId="2" borderId="0" xfId="0" applyNumberFormat="1" applyFill="1"/>
    <xf numFmtId="0" fontId="3" fillId="2" borderId="0" xfId="0" applyFont="1" applyFill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80" fontId="4" fillId="2" borderId="2" xfId="0" applyNumberFormat="1" applyFont="1" applyFill="1" applyBorder="1" applyAlignment="1">
      <alignment horizontal="center" wrapText="1"/>
    </xf>
    <xf numFmtId="180" fontId="4" fillId="2" borderId="3" xfId="0" applyNumberFormat="1" applyFont="1" applyFill="1" applyBorder="1" applyAlignment="1">
      <alignment horizontal="center" wrapText="1"/>
    </xf>
    <xf numFmtId="180" fontId="4" fillId="2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6" xfId="0" applyNumberFormat="1" applyFill="1" applyBorder="1"/>
    <xf numFmtId="0" fontId="0" fillId="2" borderId="7" xfId="0" applyFill="1" applyBorder="1" applyAlignment="1">
      <alignment wrapText="1"/>
    </xf>
    <xf numFmtId="180" fontId="0" fillId="2" borderId="7" xfId="0" applyNumberFormat="1" applyFill="1" applyBorder="1" applyAlignment="1">
      <alignment wrapText="1"/>
    </xf>
    <xf numFmtId="180" fontId="0" fillId="2" borderId="8" xfId="0" applyNumberFormat="1" applyFill="1" applyBorder="1" applyAlignment="1">
      <alignment wrapText="1"/>
    </xf>
    <xf numFmtId="180" fontId="0" fillId="2" borderId="9" xfId="0" applyNumberFormat="1" applyFill="1" applyBorder="1" applyAlignment="1"/>
    <xf numFmtId="0" fontId="0" fillId="0" borderId="10" xfId="0" applyBorder="1" applyAlignment="1"/>
    <xf numFmtId="49" fontId="0" fillId="2" borderId="11" xfId="0" applyNumberFormat="1" applyFill="1" applyBorder="1"/>
    <xf numFmtId="0" fontId="0" fillId="2" borderId="12" xfId="0" applyFill="1" applyBorder="1" applyAlignment="1">
      <alignment wrapText="1"/>
    </xf>
    <xf numFmtId="180" fontId="2" fillId="2" borderId="12" xfId="0" applyNumberFormat="1" applyFont="1" applyFill="1" applyBorder="1" applyAlignment="1">
      <alignment wrapText="1"/>
    </xf>
    <xf numFmtId="180" fontId="2" fillId="2" borderId="13" xfId="0" applyNumberFormat="1" applyFont="1" applyFill="1" applyBorder="1" applyAlignment="1">
      <alignment wrapText="1"/>
    </xf>
    <xf numFmtId="180" fontId="0" fillId="2" borderId="14" xfId="0" applyNumberFormat="1" applyFill="1" applyBorder="1" applyAlignment="1"/>
    <xf numFmtId="0" fontId="0" fillId="0" borderId="15" xfId="0" applyBorder="1" applyAlignment="1"/>
    <xf numFmtId="49" fontId="0" fillId="2" borderId="16" xfId="0" applyNumberFormat="1" applyFill="1" applyBorder="1"/>
    <xf numFmtId="0" fontId="0" fillId="2" borderId="16" xfId="0" applyFill="1" applyBorder="1" applyAlignment="1">
      <alignment wrapText="1"/>
    </xf>
    <xf numFmtId="180" fontId="0" fillId="2" borderId="16" xfId="0" applyNumberFormat="1" applyFill="1" applyBorder="1" applyAlignment="1">
      <alignment wrapText="1"/>
    </xf>
    <xf numFmtId="49" fontId="0" fillId="2" borderId="17" xfId="0" applyNumberFormat="1" applyFill="1" applyBorder="1"/>
    <xf numFmtId="0" fontId="6" fillId="2" borderId="18" xfId="0" applyFont="1" applyFill="1" applyBorder="1" applyAlignment="1">
      <alignment horizontal="center" wrapText="1"/>
    </xf>
    <xf numFmtId="180" fontId="2" fillId="2" borderId="18" xfId="0" applyNumberFormat="1" applyFont="1" applyFill="1" applyBorder="1" applyAlignment="1">
      <alignment horizontal="center" wrapText="1"/>
    </xf>
    <xf numFmtId="180" fontId="2" fillId="2" borderId="19" xfId="0" applyNumberFormat="1" applyFont="1" applyFill="1" applyBorder="1" applyAlignment="1">
      <alignment horizontal="center" wrapText="1"/>
    </xf>
    <xf numFmtId="49" fontId="0" fillId="2" borderId="0" xfId="0" applyNumberFormat="1" applyFill="1" applyBorder="1"/>
    <xf numFmtId="0" fontId="2" fillId="2" borderId="0" xfId="0" applyFont="1" applyFill="1" applyBorder="1" applyAlignment="1">
      <alignment horizontal="center" wrapText="1"/>
    </xf>
    <xf numFmtId="180" fontId="2" fillId="2" borderId="0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left"/>
    </xf>
    <xf numFmtId="0" fontId="2" fillId="2" borderId="21" xfId="0" applyFont="1" applyFill="1" applyBorder="1" applyAlignment="1"/>
    <xf numFmtId="0" fontId="2" fillId="2" borderId="22" xfId="0" applyFont="1" applyFill="1" applyBorder="1" applyAlignment="1"/>
    <xf numFmtId="49" fontId="0" fillId="2" borderId="23" xfId="0" applyNumberFormat="1" applyFill="1" applyBorder="1"/>
    <xf numFmtId="0" fontId="0" fillId="2" borderId="23" xfId="0" applyFill="1" applyBorder="1"/>
    <xf numFmtId="180" fontId="0" fillId="2" borderId="23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180" fontId="7" fillId="2" borderId="7" xfId="0" applyNumberFormat="1" applyFont="1" applyFill="1" applyBorder="1"/>
    <xf numFmtId="180" fontId="0" fillId="2" borderId="7" xfId="0" applyNumberFormat="1" applyFill="1" applyBorder="1"/>
    <xf numFmtId="49" fontId="0" fillId="2" borderId="7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180" fontId="0" fillId="2" borderId="7" xfId="0" applyNumberForma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2" fillId="3" borderId="7" xfId="0" applyNumberFormat="1" applyFont="1" applyFill="1" applyBorder="1"/>
    <xf numFmtId="0" fontId="2" fillId="3" borderId="7" xfId="0" applyFont="1" applyFill="1" applyBorder="1"/>
    <xf numFmtId="180" fontId="2" fillId="3" borderId="7" xfId="0" applyNumberFormat="1" applyFont="1" applyFill="1" applyBorder="1"/>
    <xf numFmtId="49" fontId="2" fillId="2" borderId="7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49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180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wrapText="1"/>
    </xf>
    <xf numFmtId="180" fontId="2" fillId="3" borderId="7" xfId="0" applyNumberFormat="1" applyFont="1" applyFill="1" applyBorder="1" applyAlignment="1">
      <alignment wrapText="1"/>
    </xf>
    <xf numFmtId="49" fontId="5" fillId="2" borderId="7" xfId="0" applyNumberFormat="1" applyFont="1" applyFill="1" applyBorder="1"/>
    <xf numFmtId="0" fontId="5" fillId="2" borderId="7" xfId="0" applyFont="1" applyFill="1" applyBorder="1"/>
    <xf numFmtId="180" fontId="5" fillId="2" borderId="7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3"/>
  <sheetViews>
    <sheetView tabSelected="1" workbookViewId="0">
      <selection activeCell="H18" sqref="H18"/>
    </sheetView>
  </sheetViews>
  <sheetFormatPr defaultColWidth="9.13636363636364" defaultRowHeight="14.5" outlineLevelCol="5"/>
  <cols>
    <col min="1" max="1" width="9.13636363636364" style="3"/>
    <col min="2" max="2" width="71.2818181818182" style="4" customWidth="1"/>
    <col min="3" max="4" width="21" style="5" customWidth="1"/>
    <col min="5" max="5" width="12" style="4" customWidth="1"/>
    <col min="6" max="16384" width="9.13636363636364" style="4"/>
  </cols>
  <sheetData>
    <row r="1" ht="33" customHeight="1" spans="2:4">
      <c r="B1" s="6" t="s">
        <v>0</v>
      </c>
      <c r="C1" s="6"/>
      <c r="D1" s="6"/>
    </row>
    <row r="2" ht="9" hidden="1" customHeight="1"/>
    <row r="3" s="1" customFormat="1" ht="18.75" customHeight="1" spans="1:6">
      <c r="A3" s="7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2"/>
    </row>
    <row r="4" spans="1:6">
      <c r="A4" s="13" t="s">
        <v>6</v>
      </c>
      <c r="B4" s="14" t="s">
        <v>7</v>
      </c>
      <c r="C4" s="15">
        <v>481000</v>
      </c>
      <c r="D4" s="16">
        <f>C4*12</f>
        <v>5772000</v>
      </c>
      <c r="E4" s="17" t="s">
        <v>8</v>
      </c>
      <c r="F4" s="18"/>
    </row>
    <row r="5" ht="15" customHeight="1" spans="1:6">
      <c r="A5" s="13" t="s">
        <v>9</v>
      </c>
      <c r="B5" s="14" t="s">
        <v>10</v>
      </c>
      <c r="C5" s="15">
        <v>221000</v>
      </c>
      <c r="D5" s="16">
        <f>C5*12</f>
        <v>2652000</v>
      </c>
      <c r="E5" s="17" t="s">
        <v>11</v>
      </c>
      <c r="F5" s="18"/>
    </row>
    <row r="6" ht="15.25" spans="1:6">
      <c r="A6" s="19"/>
      <c r="B6" s="20" t="s">
        <v>12</v>
      </c>
      <c r="C6" s="21">
        <f>SUM(C4:C5)</f>
        <v>702000</v>
      </c>
      <c r="D6" s="22">
        <f>SUM(D4:D5)</f>
        <v>8424000</v>
      </c>
      <c r="E6" s="23"/>
      <c r="F6" s="24"/>
    </row>
    <row r="7" ht="6" customHeight="1" spans="1:5">
      <c r="A7" s="25"/>
      <c r="B7" s="26"/>
      <c r="C7" s="27"/>
      <c r="D7" s="27"/>
      <c r="E7" s="5"/>
    </row>
    <row r="8" ht="18" customHeight="1" spans="1:4">
      <c r="A8" s="28"/>
      <c r="B8" s="29" t="s">
        <v>13</v>
      </c>
      <c r="C8" s="30"/>
      <c r="D8" s="31"/>
    </row>
    <row r="9" ht="5.25" customHeight="1" spans="1:4">
      <c r="A9" s="32"/>
      <c r="B9" s="33"/>
      <c r="C9" s="34"/>
      <c r="D9" s="34"/>
    </row>
    <row r="10" ht="15.25" spans="1:4">
      <c r="A10" s="35" t="s">
        <v>1</v>
      </c>
      <c r="B10" s="36" t="s">
        <v>14</v>
      </c>
      <c r="C10" s="36" t="s">
        <v>3</v>
      </c>
      <c r="D10" s="37" t="s">
        <v>4</v>
      </c>
    </row>
    <row r="11" spans="1:4">
      <c r="A11" s="38" t="s">
        <v>6</v>
      </c>
      <c r="B11" s="39" t="s">
        <v>15</v>
      </c>
      <c r="C11" s="40">
        <v>46000</v>
      </c>
      <c r="D11" s="40">
        <f t="shared" ref="D11:D13" si="0">C11*12</f>
        <v>552000</v>
      </c>
    </row>
    <row r="12" spans="1:4">
      <c r="A12" s="38" t="s">
        <v>16</v>
      </c>
      <c r="B12" s="39" t="s">
        <v>17</v>
      </c>
      <c r="C12" s="40">
        <v>665</v>
      </c>
      <c r="D12" s="40">
        <v>8000</v>
      </c>
    </row>
    <row r="13" spans="1:4">
      <c r="A13" s="41" t="s">
        <v>18</v>
      </c>
      <c r="B13" s="42" t="s">
        <v>19</v>
      </c>
      <c r="C13" s="43">
        <v>35000</v>
      </c>
      <c r="D13" s="44">
        <f t="shared" si="0"/>
        <v>420000</v>
      </c>
    </row>
    <row r="14" ht="13.9" customHeight="1" spans="1:4">
      <c r="A14" s="45" t="s">
        <v>20</v>
      </c>
      <c r="B14" s="46" t="s">
        <v>21</v>
      </c>
      <c r="C14" s="47">
        <v>4584</v>
      </c>
      <c r="D14" s="47">
        <v>55000</v>
      </c>
    </row>
    <row r="15" spans="1:4">
      <c r="A15" s="41" t="s">
        <v>22</v>
      </c>
      <c r="B15" s="42" t="s">
        <v>23</v>
      </c>
      <c r="C15" s="44">
        <v>2084</v>
      </c>
      <c r="D15" s="44">
        <v>25000</v>
      </c>
    </row>
    <row r="16" spans="1:4">
      <c r="A16" s="41" t="s">
        <v>24</v>
      </c>
      <c r="B16" s="42" t="s">
        <v>25</v>
      </c>
      <c r="C16" s="44">
        <v>5000</v>
      </c>
      <c r="D16" s="44">
        <v>60000</v>
      </c>
    </row>
    <row r="17" spans="1:4">
      <c r="A17" s="41" t="s">
        <v>26</v>
      </c>
      <c r="B17" s="42" t="s">
        <v>27</v>
      </c>
      <c r="C17" s="44">
        <v>5000</v>
      </c>
      <c r="D17" s="44">
        <v>60000</v>
      </c>
    </row>
    <row r="18" spans="1:4">
      <c r="A18" s="41" t="s">
        <v>28</v>
      </c>
      <c r="B18" s="42" t="s">
        <v>29</v>
      </c>
      <c r="C18" s="44">
        <v>23000</v>
      </c>
      <c r="D18" s="44">
        <v>276000</v>
      </c>
    </row>
    <row r="19" spans="1:4">
      <c r="A19" s="41" t="s">
        <v>30</v>
      </c>
      <c r="B19" s="48" t="s">
        <v>31</v>
      </c>
      <c r="C19" s="44">
        <v>1668</v>
      </c>
      <c r="D19" s="44">
        <v>20000</v>
      </c>
    </row>
    <row r="20" spans="1:4">
      <c r="A20" s="41" t="s">
        <v>32</v>
      </c>
      <c r="B20" s="42" t="s">
        <v>33</v>
      </c>
      <c r="C20" s="44">
        <v>3334</v>
      </c>
      <c r="D20" s="44">
        <v>40000</v>
      </c>
    </row>
    <row r="21" ht="13.5" customHeight="1" spans="1:4">
      <c r="A21" s="41" t="s">
        <v>34</v>
      </c>
      <c r="B21" s="48" t="s">
        <v>35</v>
      </c>
      <c r="C21" s="44">
        <v>8000</v>
      </c>
      <c r="D21" s="44">
        <v>96000</v>
      </c>
    </row>
    <row r="22" s="2" customFormat="1" spans="1:4">
      <c r="A22" s="49"/>
      <c r="B22" s="50" t="s">
        <v>12</v>
      </c>
      <c r="C22" s="51">
        <f>SUM(C11:C21)</f>
        <v>134335</v>
      </c>
      <c r="D22" s="51">
        <f>SUM(D11:D21)</f>
        <v>1612000</v>
      </c>
    </row>
    <row r="23" ht="4.5" customHeight="1" spans="1:4">
      <c r="A23" s="41"/>
      <c r="B23" s="42"/>
      <c r="C23" s="44"/>
      <c r="D23" s="44"/>
    </row>
    <row r="24" spans="1:4">
      <c r="A24" s="52" t="s">
        <v>36</v>
      </c>
      <c r="B24" s="53" t="s">
        <v>37</v>
      </c>
      <c r="C24" s="53"/>
      <c r="D24" s="53"/>
    </row>
    <row r="25" ht="4.5" customHeight="1" spans="1:4">
      <c r="A25" s="52"/>
      <c r="B25" s="53"/>
      <c r="C25" s="53"/>
      <c r="D25" s="53"/>
    </row>
    <row r="26" spans="1:4">
      <c r="A26" s="41" t="s">
        <v>38</v>
      </c>
      <c r="B26" s="14" t="s">
        <v>39</v>
      </c>
      <c r="C26" s="15">
        <v>33000</v>
      </c>
      <c r="D26" s="15">
        <v>396000</v>
      </c>
    </row>
    <row r="27" ht="18" customHeight="1" spans="1:4">
      <c r="A27" s="41" t="s">
        <v>40</v>
      </c>
      <c r="B27" s="48" t="s">
        <v>41</v>
      </c>
      <c r="C27" s="15">
        <v>4500</v>
      </c>
      <c r="D27" s="15">
        <v>54000</v>
      </c>
    </row>
    <row r="28" spans="1:4">
      <c r="A28" s="49"/>
      <c r="B28" s="50" t="s">
        <v>12</v>
      </c>
      <c r="C28" s="51">
        <f>SUM(C26:C27)</f>
        <v>37500</v>
      </c>
      <c r="D28" s="51">
        <f>SUM(D26:D27)</f>
        <v>450000</v>
      </c>
    </row>
    <row r="29" ht="5.25" customHeight="1" spans="1:4">
      <c r="A29" s="41"/>
      <c r="B29" s="42"/>
      <c r="C29" s="44"/>
      <c r="D29" s="44"/>
    </row>
    <row r="30" ht="20.25" customHeight="1" spans="1:4">
      <c r="A30" s="41" t="s">
        <v>42</v>
      </c>
      <c r="B30" s="53" t="s">
        <v>43</v>
      </c>
      <c r="C30" s="53"/>
      <c r="D30" s="53"/>
    </row>
    <row r="31" ht="3.6" hidden="1" customHeight="1" spans="1:4">
      <c r="A31" s="41"/>
      <c r="B31" s="53"/>
      <c r="C31" s="53"/>
      <c r="D31" s="53"/>
    </row>
    <row r="32" ht="49.5" customHeight="1" spans="1:4">
      <c r="A32" s="41" t="s">
        <v>44</v>
      </c>
      <c r="B32" s="14" t="s">
        <v>45</v>
      </c>
      <c r="C32" s="15">
        <v>27500</v>
      </c>
      <c r="D32" s="15">
        <v>330000</v>
      </c>
    </row>
    <row r="33" ht="30.75" customHeight="1" spans="1:4">
      <c r="A33" s="41" t="s">
        <v>46</v>
      </c>
      <c r="B33" s="14" t="s">
        <v>47</v>
      </c>
      <c r="C33" s="15">
        <v>5830</v>
      </c>
      <c r="D33" s="15">
        <v>70000</v>
      </c>
    </row>
    <row r="34" spans="1:4">
      <c r="A34" s="49"/>
      <c r="B34" s="50" t="s">
        <v>12</v>
      </c>
      <c r="C34" s="51">
        <f>SUM(C32:C33)</f>
        <v>33330</v>
      </c>
      <c r="D34" s="51">
        <f>SUM(D32:D33)</f>
        <v>400000</v>
      </c>
    </row>
    <row r="35" ht="6.75" customHeight="1" spans="1:4">
      <c r="A35" s="41"/>
      <c r="B35" s="42"/>
      <c r="C35" s="44"/>
      <c r="D35" s="44"/>
    </row>
    <row r="36" ht="45" customHeight="1" spans="1:4">
      <c r="A36" s="41" t="s">
        <v>48</v>
      </c>
      <c r="B36" s="53" t="s">
        <v>49</v>
      </c>
      <c r="C36" s="53"/>
      <c r="D36" s="53"/>
    </row>
    <row r="37" ht="6" customHeight="1" spans="1:4">
      <c r="A37" s="41"/>
      <c r="B37" s="53"/>
      <c r="C37" s="53"/>
      <c r="D37" s="53"/>
    </row>
    <row r="38" spans="1:4">
      <c r="A38" s="41" t="s">
        <v>50</v>
      </c>
      <c r="B38" s="42" t="s">
        <v>51</v>
      </c>
      <c r="C38" s="44">
        <v>83334</v>
      </c>
      <c r="D38" s="44">
        <v>1000000</v>
      </c>
    </row>
    <row r="39" spans="1:4">
      <c r="A39" s="54"/>
      <c r="B39" s="55" t="s">
        <v>12</v>
      </c>
      <c r="C39" s="56">
        <f>SUM(C38)</f>
        <v>83334</v>
      </c>
      <c r="D39" s="56">
        <f>D38</f>
        <v>1000000</v>
      </c>
    </row>
    <row r="40" ht="6.75" customHeight="1" spans="1:4">
      <c r="A40" s="41"/>
      <c r="B40" s="42"/>
      <c r="C40" s="44"/>
      <c r="D40" s="44"/>
    </row>
    <row r="41" spans="1:4">
      <c r="A41" s="41" t="s">
        <v>52</v>
      </c>
      <c r="B41" s="53" t="s">
        <v>53</v>
      </c>
      <c r="C41" s="53"/>
      <c r="D41" s="53"/>
    </row>
    <row r="42" ht="6" customHeight="1" spans="1:4">
      <c r="A42" s="41"/>
      <c r="B42" s="53"/>
      <c r="C42" s="53"/>
      <c r="D42" s="53"/>
    </row>
    <row r="43" ht="75.75" customHeight="1" spans="1:4">
      <c r="A43" s="41" t="s">
        <v>54</v>
      </c>
      <c r="B43" s="14" t="s">
        <v>55</v>
      </c>
      <c r="C43" s="15">
        <v>83334</v>
      </c>
      <c r="D43" s="15">
        <v>1000000</v>
      </c>
    </row>
    <row r="44" ht="30" customHeight="1" spans="1:4">
      <c r="A44" s="41" t="s">
        <v>56</v>
      </c>
      <c r="B44" s="14" t="s">
        <v>57</v>
      </c>
      <c r="C44" s="15">
        <v>21667</v>
      </c>
      <c r="D44" s="15">
        <v>260000</v>
      </c>
    </row>
    <row r="45" ht="46.5" customHeight="1" spans="1:4">
      <c r="A45" s="41" t="s">
        <v>58</v>
      </c>
      <c r="B45" s="14" t="s">
        <v>59</v>
      </c>
      <c r="C45" s="15">
        <v>8333</v>
      </c>
      <c r="D45" s="15">
        <v>100000</v>
      </c>
    </row>
    <row r="46" ht="47.25" customHeight="1" spans="1:4">
      <c r="A46" s="41" t="s">
        <v>60</v>
      </c>
      <c r="B46" s="14" t="s">
        <v>61</v>
      </c>
      <c r="C46" s="15">
        <v>41667</v>
      </c>
      <c r="D46" s="15">
        <v>500000</v>
      </c>
    </row>
    <row r="47" ht="31.5" customHeight="1" spans="1:4">
      <c r="A47" s="41" t="s">
        <v>62</v>
      </c>
      <c r="B47" s="14" t="s">
        <v>63</v>
      </c>
      <c r="C47" s="15">
        <v>10275</v>
      </c>
      <c r="D47" s="15">
        <v>123300</v>
      </c>
    </row>
    <row r="48" ht="28.5" customHeight="1" spans="1:4">
      <c r="A48" s="41" t="s">
        <v>64</v>
      </c>
      <c r="B48" s="14" t="s">
        <v>65</v>
      </c>
      <c r="C48" s="15">
        <v>16666</v>
      </c>
      <c r="D48" s="15">
        <v>200000</v>
      </c>
    </row>
    <row r="49" ht="29" spans="1:4">
      <c r="A49" s="41" t="s">
        <v>66</v>
      </c>
      <c r="B49" s="14" t="s">
        <v>67</v>
      </c>
      <c r="C49" s="15">
        <v>83333</v>
      </c>
      <c r="D49" s="15">
        <v>1000000</v>
      </c>
    </row>
    <row r="50" spans="1:4">
      <c r="A50" s="49"/>
      <c r="B50" s="57" t="s">
        <v>12</v>
      </c>
      <c r="C50" s="58">
        <f>SUM(C43:C49)</f>
        <v>265275</v>
      </c>
      <c r="D50" s="58">
        <f>SUM(D43:D49)</f>
        <v>3183300</v>
      </c>
    </row>
    <row r="51" ht="3.75" customHeight="1" spans="1:4">
      <c r="A51" s="41"/>
      <c r="B51" s="14"/>
      <c r="C51" s="15"/>
      <c r="D51" s="15"/>
    </row>
    <row r="52" spans="1:4">
      <c r="A52" s="41" t="s">
        <v>68</v>
      </c>
      <c r="B52" s="53" t="s">
        <v>69</v>
      </c>
      <c r="C52" s="53"/>
      <c r="D52" s="53"/>
    </row>
    <row r="53" ht="4.5" customHeight="1" spans="1:4">
      <c r="A53" s="41"/>
      <c r="B53" s="53"/>
      <c r="C53" s="53"/>
      <c r="D53" s="53"/>
    </row>
    <row r="54" spans="1:4">
      <c r="A54" s="41" t="s">
        <v>70</v>
      </c>
      <c r="B54" s="42" t="s">
        <v>71</v>
      </c>
      <c r="C54" s="44">
        <v>85000</v>
      </c>
      <c r="D54" s="44">
        <v>1020000</v>
      </c>
    </row>
    <row r="55" spans="1:4">
      <c r="A55" s="41" t="s">
        <v>72</v>
      </c>
      <c r="B55" s="42" t="s">
        <v>73</v>
      </c>
      <c r="C55" s="44">
        <v>667</v>
      </c>
      <c r="D55" s="44">
        <v>8000</v>
      </c>
    </row>
    <row r="56" spans="1:4">
      <c r="A56" s="41" t="s">
        <v>74</v>
      </c>
      <c r="B56" s="42" t="s">
        <v>75</v>
      </c>
      <c r="C56" s="44">
        <v>35200</v>
      </c>
      <c r="D56" s="44">
        <v>422400</v>
      </c>
    </row>
    <row r="57" spans="1:4">
      <c r="A57" s="49"/>
      <c r="B57" s="50" t="s">
        <v>12</v>
      </c>
      <c r="C57" s="51">
        <f>SUM(C54:C56)</f>
        <v>120867</v>
      </c>
      <c r="D57" s="51">
        <f>SUM(D54:D56)</f>
        <v>1450400</v>
      </c>
    </row>
    <row r="58" ht="4.5" customHeight="1" spans="1:4">
      <c r="A58" s="41"/>
      <c r="B58" s="42"/>
      <c r="C58" s="44"/>
      <c r="D58" s="44"/>
    </row>
    <row r="59" spans="1:4">
      <c r="A59" s="41" t="s">
        <v>76</v>
      </c>
      <c r="B59" s="53" t="s">
        <v>77</v>
      </c>
      <c r="C59" s="53"/>
      <c r="D59" s="53"/>
    </row>
    <row r="60" ht="5.25" customHeight="1" spans="1:4">
      <c r="A60" s="41"/>
      <c r="B60" s="53"/>
      <c r="C60" s="53"/>
      <c r="D60" s="53"/>
    </row>
    <row r="61" spans="1:4">
      <c r="A61" s="41" t="s">
        <v>78</v>
      </c>
      <c r="B61" s="42" t="s">
        <v>79</v>
      </c>
      <c r="C61" s="44">
        <v>10000</v>
      </c>
      <c r="D61" s="44">
        <v>120000</v>
      </c>
    </row>
    <row r="62" spans="1:4">
      <c r="A62" s="41" t="s">
        <v>80</v>
      </c>
      <c r="B62" s="42" t="s">
        <v>81</v>
      </c>
      <c r="C62" s="44">
        <v>108</v>
      </c>
      <c r="D62" s="44">
        <v>1300</v>
      </c>
    </row>
    <row r="63" spans="1:4">
      <c r="A63" s="41" t="s">
        <v>82</v>
      </c>
      <c r="B63" s="42" t="s">
        <v>83</v>
      </c>
      <c r="C63" s="44">
        <v>14000</v>
      </c>
      <c r="D63" s="44">
        <v>168000</v>
      </c>
    </row>
    <row r="64" spans="1:4">
      <c r="A64" s="41" t="s">
        <v>84</v>
      </c>
      <c r="B64" s="42" t="s">
        <v>85</v>
      </c>
      <c r="C64" s="44">
        <v>334</v>
      </c>
      <c r="D64" s="44">
        <v>4000</v>
      </c>
    </row>
    <row r="65" spans="1:4">
      <c r="A65" s="41" t="s">
        <v>86</v>
      </c>
      <c r="B65" s="42" t="s">
        <v>87</v>
      </c>
      <c r="C65" s="44">
        <v>2917</v>
      </c>
      <c r="D65" s="44">
        <v>35000</v>
      </c>
    </row>
    <row r="66" spans="1:4">
      <c r="A66" s="49"/>
      <c r="B66" s="50" t="s">
        <v>12</v>
      </c>
      <c r="C66" s="51">
        <f>SUM(C61:C65)</f>
        <v>27359</v>
      </c>
      <c r="D66" s="51">
        <f>SUM(D61:D65)</f>
        <v>328300</v>
      </c>
    </row>
    <row r="67" ht="4.5" customHeight="1" spans="1:4">
      <c r="A67" s="41"/>
      <c r="B67" s="42"/>
      <c r="C67" s="44"/>
      <c r="D67" s="44"/>
    </row>
    <row r="68" ht="15.5" spans="1:4">
      <c r="A68" s="59"/>
      <c r="B68" s="60" t="s">
        <v>88</v>
      </c>
      <c r="C68" s="61">
        <f>C22+C28+C34+C39+C50+C57+C66</f>
        <v>702000</v>
      </c>
      <c r="D68" s="61">
        <f>D22+D28+D34+D39+D50+D57+D66</f>
        <v>8424000</v>
      </c>
    </row>
    <row r="71" spans="2:2">
      <c r="B71" s="2"/>
    </row>
    <row r="72" spans="2:2">
      <c r="B72" s="2"/>
    </row>
    <row r="73" spans="2:2">
      <c r="B73" s="2"/>
    </row>
  </sheetData>
  <mergeCells count="11">
    <mergeCell ref="B1:D1"/>
    <mergeCell ref="E3:F3"/>
    <mergeCell ref="E4:F4"/>
    <mergeCell ref="E5:F5"/>
    <mergeCell ref="E6:F6"/>
    <mergeCell ref="B24:D24"/>
    <mergeCell ref="B30:D30"/>
    <mergeCell ref="B36:D36"/>
    <mergeCell ref="B41:D41"/>
    <mergeCell ref="B52:D52"/>
    <mergeCell ref="B59:D59"/>
  </mergeCells>
  <pageMargins left="0.708661417322835" right="0.708661417322835" top="0.354330708661417" bottom="0.354330708661417" header="0.31496062992126" footer="0.31496062992126"/>
  <pageSetup paperSize="9" scale="91" fitToHeight="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Смета 2022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Игорь</cp:lastModifiedBy>
  <dcterms:created xsi:type="dcterms:W3CDTF">2006-09-16T00:00:00Z</dcterms:created>
  <dcterms:modified xsi:type="dcterms:W3CDTF">2024-06-04T08:57:59Z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CB5148D376DF415FA486EC2A1C0DB285_13</vt:lpwstr>
  </property>
  <property fmtid="{D5CDD505-2E9C-101B-9397-08002B2CF9AE}" pid="3" name="KSOProductBuildVer">
    <vt:lpwstr>1049-12.2.0.16909</vt:lpwstr>
  </property>
</Properties>
</file>